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Бюджет 2022 доходы и расходы\Дума\Исполнение за 1 квартал 2022\"/>
    </mc:Choice>
  </mc:AlternateContent>
  <bookViews>
    <workbookView xWindow="-120" yWindow="-120" windowWidth="29040" windowHeight="15990"/>
  </bookViews>
  <sheets>
    <sheet name="Бюджет" sheetId="2" r:id="rId1"/>
  </sheets>
  <definedNames>
    <definedName name="_xlnm._FilterDatabase" localSheetId="0" hidden="1">Бюджет!$A$6:$I$68</definedName>
    <definedName name="_xlnm.Print_Titles" localSheetId="0">Бюджет!$4:$5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2" l="1"/>
  <c r="I14" i="2"/>
  <c r="D68" i="2" l="1"/>
  <c r="E68" i="2"/>
  <c r="F68" i="2"/>
  <c r="C68" i="2"/>
  <c r="H67" i="2"/>
  <c r="D44" i="2"/>
  <c r="E44" i="2"/>
  <c r="F44" i="2"/>
  <c r="C44" i="2"/>
  <c r="D29" i="2"/>
  <c r="E29" i="2"/>
  <c r="F29" i="2"/>
  <c r="C29" i="2"/>
  <c r="D25" i="2"/>
  <c r="E25" i="2"/>
  <c r="F25" i="2"/>
  <c r="C25" i="2"/>
  <c r="D16" i="2"/>
  <c r="E16" i="2"/>
  <c r="F16" i="2"/>
  <c r="C16" i="2"/>
  <c r="E12" i="2"/>
  <c r="F12" i="2"/>
  <c r="D12" i="2"/>
  <c r="C63" i="2"/>
  <c r="C56" i="2"/>
  <c r="C53" i="2"/>
  <c r="C48" i="2"/>
  <c r="C46" i="2"/>
  <c r="C40" i="2"/>
  <c r="C34" i="2"/>
  <c r="C20" i="2"/>
  <c r="C12" i="2"/>
  <c r="C7" i="2"/>
  <c r="F46" i="2"/>
  <c r="D46" i="2"/>
  <c r="E46" i="2"/>
  <c r="I47" i="2"/>
  <c r="H47" i="2"/>
  <c r="G47" i="2"/>
  <c r="I23" i="2"/>
  <c r="G67" i="2" l="1"/>
  <c r="I38" i="2"/>
  <c r="H64" i="2"/>
  <c r="H65" i="2"/>
  <c r="H66" i="2"/>
  <c r="G64" i="2"/>
  <c r="G65" i="2"/>
  <c r="G66" i="2"/>
  <c r="D63" i="2"/>
  <c r="E63" i="2"/>
  <c r="F63" i="2"/>
  <c r="H57" i="2"/>
  <c r="H58" i="2"/>
  <c r="H59" i="2"/>
  <c r="H60" i="2"/>
  <c r="H61" i="2"/>
  <c r="H62" i="2"/>
  <c r="G62" i="2"/>
  <c r="D56" i="2"/>
  <c r="E56" i="2"/>
  <c r="F56" i="2"/>
  <c r="H63" i="2" l="1"/>
  <c r="G63" i="2"/>
  <c r="H56" i="2"/>
  <c r="G56" i="2"/>
  <c r="D20" i="2"/>
  <c r="E20" i="2"/>
  <c r="I8" i="2"/>
  <c r="G55" i="2"/>
  <c r="G54" i="2"/>
  <c r="G51" i="2"/>
  <c r="G50" i="2"/>
  <c r="G49" i="2"/>
  <c r="G45" i="2"/>
  <c r="G42" i="2"/>
  <c r="G41" i="2"/>
  <c r="G37" i="2"/>
  <c r="G36" i="2"/>
  <c r="G35" i="2"/>
  <c r="G32" i="2"/>
  <c r="G31" i="2"/>
  <c r="G30" i="2"/>
  <c r="G28" i="2"/>
  <c r="G27" i="2"/>
  <c r="G26" i="2"/>
  <c r="G23" i="2"/>
  <c r="G22" i="2"/>
  <c r="G21" i="2"/>
  <c r="G18" i="2"/>
  <c r="G14" i="2"/>
  <c r="G13" i="2"/>
  <c r="G9" i="2"/>
  <c r="G10" i="2"/>
  <c r="G11" i="2"/>
  <c r="G8" i="2"/>
  <c r="G46" i="2"/>
  <c r="G39" i="2"/>
  <c r="G38" i="2"/>
  <c r="G33" i="2"/>
  <c r="G24" i="2"/>
  <c r="G19" i="2"/>
  <c r="H27" i="2"/>
  <c r="H17" i="2"/>
  <c r="H23" i="2"/>
  <c r="F20" i="2"/>
  <c r="G17" i="2"/>
  <c r="I54" i="2"/>
  <c r="I51" i="2"/>
  <c r="I50" i="2"/>
  <c r="I49" i="2"/>
  <c r="I42" i="2"/>
  <c r="I41" i="2"/>
  <c r="I37" i="2"/>
  <c r="I36" i="2"/>
  <c r="I35" i="2"/>
  <c r="I31" i="2"/>
  <c r="I30" i="2"/>
  <c r="I22" i="2"/>
  <c r="I21" i="2"/>
  <c r="I18" i="2"/>
  <c r="I17" i="2"/>
  <c r="I13" i="2"/>
  <c r="I46" i="2"/>
  <c r="I39" i="2"/>
  <c r="I24" i="2"/>
  <c r="I19" i="2"/>
  <c r="H55" i="2"/>
  <c r="H54" i="2"/>
  <c r="H51" i="2"/>
  <c r="H50" i="2"/>
  <c r="H49" i="2"/>
  <c r="H45" i="2"/>
  <c r="H43" i="2"/>
  <c r="H42" i="2"/>
  <c r="H41" i="2"/>
  <c r="H37" i="2"/>
  <c r="H36" i="2"/>
  <c r="H35" i="2"/>
  <c r="H32" i="2"/>
  <c r="H31" i="2"/>
  <c r="H30" i="2"/>
  <c r="H28" i="2"/>
  <c r="H26" i="2"/>
  <c r="H22" i="2"/>
  <c r="H21" i="2"/>
  <c r="H18" i="2"/>
  <c r="H14" i="2"/>
  <c r="H13" i="2"/>
  <c r="H9" i="2"/>
  <c r="H10" i="2"/>
  <c r="H11" i="2"/>
  <c r="H8" i="2"/>
  <c r="H46" i="2"/>
  <c r="H39" i="2"/>
  <c r="H38" i="2"/>
  <c r="H33" i="2"/>
  <c r="H24" i="2"/>
  <c r="H19" i="2"/>
  <c r="D53" i="2"/>
  <c r="E53" i="2"/>
  <c r="F53" i="2"/>
  <c r="D48" i="2"/>
  <c r="E48" i="2"/>
  <c r="F48" i="2"/>
  <c r="D40" i="2"/>
  <c r="E40" i="2"/>
  <c r="F40" i="2"/>
  <c r="D34" i="2"/>
  <c r="E34" i="2"/>
  <c r="F34" i="2"/>
  <c r="D7" i="2"/>
  <c r="E7" i="2"/>
  <c r="F7" i="2"/>
  <c r="H20" i="2" l="1"/>
  <c r="G29" i="2"/>
  <c r="G16" i="2"/>
  <c r="G7" i="2"/>
  <c r="G44" i="2"/>
  <c r="G25" i="2"/>
  <c r="G20" i="2"/>
  <c r="G12" i="2"/>
  <c r="G34" i="2"/>
  <c r="H25" i="2"/>
  <c r="G40" i="2"/>
  <c r="G53" i="2"/>
  <c r="G48" i="2"/>
  <c r="G52" i="2"/>
  <c r="H53" i="2"/>
  <c r="H52" i="2"/>
  <c r="H48" i="2"/>
  <c r="H44" i="2"/>
  <c r="H40" i="2"/>
  <c r="H34" i="2"/>
  <c r="H12" i="2"/>
  <c r="H16" i="2"/>
  <c r="H7" i="2"/>
  <c r="H29" i="2"/>
  <c r="I52" i="2"/>
  <c r="I48" i="2"/>
  <c r="I40" i="2"/>
  <c r="I34" i="2"/>
  <c r="I29" i="2"/>
  <c r="I25" i="2"/>
  <c r="I20" i="2"/>
  <c r="I16" i="2"/>
  <c r="I12" i="2"/>
  <c r="I7" i="2" l="1"/>
  <c r="H68" i="2"/>
  <c r="I53" i="2"/>
  <c r="G68" i="2"/>
  <c r="I68" i="2" l="1"/>
</calcChain>
</file>

<file path=xl/sharedStrings.xml><?xml version="1.0" encoding="utf-8"?>
<sst xmlns="http://schemas.openxmlformats.org/spreadsheetml/2006/main" count="135" uniqueCount="135">
  <si>
    <t>22.2.00.00000</t>
  </si>
  <si>
    <t>Подпрограмма «Управление муниципальными финансами в Нижневартовском районе»</t>
  </si>
  <si>
    <t>22.1.00.00000</t>
  </si>
  <si>
    <t>22.0.00.00000</t>
  </si>
  <si>
    <t>20.0.00.00000</t>
  </si>
  <si>
    <t>19.3.00.00000</t>
  </si>
  <si>
    <t>Подпрограмма " Организация деятельности  муниципального бюджетного учреждения Нижневартовского района «Управление имущественными и земельными ресурсами"</t>
  </si>
  <si>
    <t>19.2.00.00000</t>
  </si>
  <si>
    <t>Подпрограмма "Развитие земельных и имущественных  отношений на территории Нижневартовского района"</t>
  </si>
  <si>
    <t>19.1.00.00000</t>
  </si>
  <si>
    <t>Подпрограмма "Обеспечение страховой защиты имущества Нижневартовского района"</t>
  </si>
  <si>
    <t>19.0.00.00000</t>
  </si>
  <si>
    <t>18.0.00.00000</t>
  </si>
  <si>
    <t>Подпрограмма "Осуществление материально-технического обеспечения деятельности органов местного самоуправления"</t>
  </si>
  <si>
    <t>17.1.00.00000</t>
  </si>
  <si>
    <t>Подпрограмма "Поддержка социально ориентированных некоммерческих организаций"</t>
  </si>
  <si>
    <t>17.0.00.00000</t>
  </si>
  <si>
    <t>16.3.00.00000</t>
  </si>
  <si>
    <t>16.2.00.00000</t>
  </si>
  <si>
    <t>Подпрограмма "Транспортные услуги межпоселенческого характера и связь"</t>
  </si>
  <si>
    <t>16.1.00.00000</t>
  </si>
  <si>
    <t>Подпрограмма "Автомобильные дороги"</t>
  </si>
  <si>
    <t>16.0.00.00000</t>
  </si>
  <si>
    <t>15.0.00.00000</t>
  </si>
  <si>
    <t>13.0.00.00000</t>
  </si>
  <si>
    <t>12.3.00.00000</t>
  </si>
  <si>
    <t>Подпрограмма «Создание условий для выполнения функций, возложенных  на муниципальное казенное учреждение Нижневартовского района «Управление по делам гражданской обороны и чрезвычайным ситуациям»</t>
  </si>
  <si>
    <t>12.2.00.00000</t>
  </si>
  <si>
    <t>Подпрограмма "Организация и обеспечение мероприятий в сфере гражданской обороны, защиты населения и территории района от чрезвычайных ситуаций"</t>
  </si>
  <si>
    <t>12.1.00.00000</t>
  </si>
  <si>
    <t>Подпрограмма "Укрепление пожарной безопасности в районе"</t>
  </si>
  <si>
    <t>12.0.00.00000</t>
  </si>
  <si>
    <t>11.0.00.00000</t>
  </si>
  <si>
    <t xml:space="preserve">Подпрограмма "Формирование комфортной городской среды" </t>
  </si>
  <si>
    <t>10.5.00.00000</t>
  </si>
  <si>
    <t xml:space="preserve">Подпрограмма "Обеспечение равных прав потребителей на получение энергетических ресурсов" </t>
  </si>
  <si>
    <t>10.1.00.00000</t>
  </si>
  <si>
    <t xml:space="preserve">Подпрограмма "Создание условий для обеспечения качественными коммунальными услугами" </t>
  </si>
  <si>
    <t>10.0.00.00000</t>
  </si>
  <si>
    <t>09.3.00.00000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</si>
  <si>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</si>
  <si>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09.2.00.00000</t>
  </si>
  <si>
    <t>Подпрограмма "Содействие развитию жилищного строительства"</t>
  </si>
  <si>
    <t>09.1.00.00000</t>
  </si>
  <si>
    <t xml:space="preserve">Подпрограмма "Градостроительная деятельность" </t>
  </si>
  <si>
    <t>09.0.00.00000</t>
  </si>
  <si>
    <t>08.0.00.00000</t>
  </si>
  <si>
    <t>07.2.00.00000</t>
  </si>
  <si>
    <t>Подпрограмма «Развитие агропромышленного комплекса и рынков сельскохозяйственной продукции, сырья и продовольствия в  Нижневартовском районе»</t>
  </si>
  <si>
    <t>07.1.00.00000</t>
  </si>
  <si>
    <t>Подпрограмма  «Развитие малого и среднего предпринимательства в Нижневартовском районе»</t>
  </si>
  <si>
    <t>07.0.00.00000</t>
  </si>
  <si>
    <t>06.0.00.00000</t>
  </si>
  <si>
    <t>05.2.00.00000</t>
  </si>
  <si>
    <t>Подпрограмма "Укрепление единого пространства в районе"</t>
  </si>
  <si>
    <t>05.1.00.00000</t>
  </si>
  <si>
    <t>Подпрограмма "Обеспечение прав граждан на доступ к культурным ценностям и информации"</t>
  </si>
  <si>
    <t>05.0.00.00000</t>
  </si>
  <si>
    <t>03.2.00.00000</t>
  </si>
  <si>
    <t xml:space="preserve">Подпрограмма "Доступная среда в Нижневартовском районе" </t>
  </si>
  <si>
    <t>03.1.00.00000</t>
  </si>
  <si>
    <t xml:space="preserve">Подпрограмма  "Социальная поддержка жителей Нижневартовского района" </t>
  </si>
  <si>
    <t>03.0.00.00000</t>
  </si>
  <si>
    <t>01.5.00.00000</t>
  </si>
  <si>
    <t xml:space="preserve">Подпрограмма  "Молодежь Нижневартовского района" </t>
  </si>
  <si>
    <t>01.4.00.00000</t>
  </si>
  <si>
    <t>Подпрограмма  "Организация в каникулярное время отдыха, оздоровления, занятости детей, подростков и молодежи района"</t>
  </si>
  <si>
    <t>01.3.00.00000</t>
  </si>
  <si>
    <t>Подпрограмма "Комплексные меры профилактики наркомании и алкоголизма среди детей, подростков и молодежи"</t>
  </si>
  <si>
    <t>01.1.00.00000</t>
  </si>
  <si>
    <t>Подпрограмма "Развитие дошкольного, общего образования и дополнительного образования детей"</t>
  </si>
  <si>
    <t>01.0.00.00000</t>
  </si>
  <si>
    <t>Наименование</t>
  </si>
  <si>
    <t>(тыс. рублей)</t>
  </si>
  <si>
    <t xml:space="preserve">Подпрограмма «Создание условий для эффективного управления муниципальными финансами, повышение устойчивости бюджетов поселений Нижневартовского района» </t>
  </si>
  <si>
    <t>ИТОГО по муниципальным программам</t>
  </si>
  <si>
    <t>Код целевой статьи расходов бюджета</t>
  </si>
  <si>
    <t xml:space="preserve">Подпрограмма «Приобретение автотранспорта и специальной техники в собственность района» </t>
  </si>
  <si>
    <t>Уточненный план</t>
  </si>
  <si>
    <t>Утвержденный план</t>
  </si>
  <si>
    <t xml:space="preserve">Исполнено за 1 квартал </t>
  </si>
  <si>
    <t>% исполнения к уточненному плану</t>
  </si>
  <si>
    <t>1. Муниципальная программа "Развитие образования в Нижневартовском районе"</t>
  </si>
  <si>
    <t>2. Муниципальная программа "Социальная поддержка жителей Нижневартовского района"</t>
  </si>
  <si>
    <t>3. Муниципальная программа  «Культурное пространство Нижневартовского района»</t>
  </si>
  <si>
    <t>5. Муниципальная программа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районе»</t>
  </si>
  <si>
    <t>6. Муниципальная программа "Устойчивое развитие коренных малочисленных народов Севера в Нижневартовском районе"</t>
  </si>
  <si>
    <t xml:space="preserve">7. Муниципальная программа «Развитие жилищной сферы в Нижневартовском районе»  </t>
  </si>
  <si>
    <t>8. Муниципальная программа  «Жилищно-коммунальный комплекс и городская среда в Нижневартовском районе»</t>
  </si>
  <si>
    <t>9. Муниципальная программа  "Профилактика правонарушений в сфере общественного порядка в Нижневартовском районе"</t>
  </si>
  <si>
    <t xml:space="preserve">10. Муниципальная программа "Безопасность жизнедеятельности в Нижневартовском районе" </t>
  </si>
  <si>
    <t>11. Муниципальная программа "Обеспечение экологической безопасности в Нижневартовском районе"</t>
  </si>
  <si>
    <t>12. Муниципальная программа "Информационное общество Нижневартовского района"</t>
  </si>
  <si>
    <t>13. Муниципальная программа "Развитие транспортной системы Нижневартовского района"</t>
  </si>
  <si>
    <t>14. Муниципальная программа "Развитие гражданского общества Нижневартовского района"</t>
  </si>
  <si>
    <t>15. Муниципальная программа "Профилактика терроризма и экстремизма, укрепление межнационального и межконфессионального согласия в Нижневартовском районе"</t>
  </si>
  <si>
    <t>16. Муниципальная программа "Управление муниципальным имуществом Нижневартовского района"</t>
  </si>
  <si>
    <t>17. Муниципальная программа "Развитие муниципальной службы в Нижневартовском районе"</t>
  </si>
  <si>
    <t>18. Муниципальная программа «Управление в сфере муниципальных финансов в Нижневартовском районе»</t>
  </si>
  <si>
    <t>07.3.00.00000</t>
  </si>
  <si>
    <t>Подпрограмма «Защита прав потребителей в Нижневартовском районе»</t>
  </si>
  <si>
    <t>% исполнения к утвержденному плану</t>
  </si>
  <si>
    <t>10.2.00.00000</t>
  </si>
  <si>
    <t>19. Муниципальная программа "Строительство (реконструкция), капитальный и текущий ремонт объектов Нижневартовского района"</t>
  </si>
  <si>
    <t>23.0.00.00000</t>
  </si>
  <si>
    <t>23.1.00.00000</t>
  </si>
  <si>
    <t>23.2.00.00000</t>
  </si>
  <si>
    <t>23.3.00.00000</t>
  </si>
  <si>
    <t>23.4.00.00000</t>
  </si>
  <si>
    <t>23.5.00.00000</t>
  </si>
  <si>
    <t>23.6.00.00000</t>
  </si>
  <si>
    <t>Подпрограмма "Строительство (реконструкция), капитальный и текущий ремонт объектов образования"</t>
  </si>
  <si>
    <t>Подпрограмма "Строительство (реконструкция), капитальный и текущий ремонт объектов культуры"</t>
  </si>
  <si>
    <t>Подпрограмма "Строительство (реконструкция), капитальный и текущий ремонт объектов физической культуры и спорта"</t>
  </si>
  <si>
    <t>Подпрограмма "Строительство (реконструкция), капитальный и текущий ремонт объектов административного назначения"</t>
  </si>
  <si>
    <t>Подпрограмма "Строительство (реконструкция), капитальный и текущий ремонт объектов жилищного хозяйства"</t>
  </si>
  <si>
    <t>Подпрограмма "Создание условий для выполнения функций, возложенных на муниципальное казенное учреждение "Управление капитального строительства по застройке Нижневартовского района"</t>
  </si>
  <si>
    <t>Муниципальная программа "Повышение эффективности управления Нижневартовским районом"</t>
  </si>
  <si>
    <t>24.0.00.00000</t>
  </si>
  <si>
    <t>24.1.00.00000</t>
  </si>
  <si>
    <t>24.2.00.00000</t>
  </si>
  <si>
    <t>24.3.00.00000</t>
  </si>
  <si>
    <t>Подпрограмма "Обеспечение деятельности органов местного самоуправления Нижневартовского района"</t>
  </si>
  <si>
    <t>Подпрограмма "Поддержка средств массовой информации"</t>
  </si>
  <si>
    <t>4. Муниципальная программа «Развитие физической культуры и спорта в Нижневартовском районе»</t>
  </si>
  <si>
    <t>Подпрограмма "Профилактика терроризма и экстремизма, укрепление межнационального и межконфессионального согласия в Нижневартовском районе"</t>
  </si>
  <si>
    <t>18.2.00.00000</t>
  </si>
  <si>
    <t>Сведения об исполнении бюджета Нижневартовского района за I квартал 2022 года по расходам в разрезе муниципальных программ в сравнении с  запланированными бюджетными ассигнованиями, в сравнении с соответствующим периодом 2021 года</t>
  </si>
  <si>
    <t xml:space="preserve">Исполнено за 1 квартал 2021 года </t>
  </si>
  <si>
    <t>2022 год</t>
  </si>
  <si>
    <t>Темп роста (2022/2021), %</t>
  </si>
  <si>
    <t>Подпрограмма "Социальные гарантии по предоставлению детям-сиротам и детям, оставшимся без попечения родителей ,лицам из их  числа , жилых помещений"</t>
  </si>
  <si>
    <t>03.3.00.00000</t>
  </si>
  <si>
    <t>Муниципальная программа "Чистая вода в Нижневартовском районе"</t>
  </si>
  <si>
    <t>25.0.00.00000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</si>
</sst>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00000000"/>
    <numFmt numFmtId="166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3">
    <xf numFmtId="0" fontId="0" fillId="0" borderId="0" xfId="0"/>
    <xf numFmtId="0" fontId="4" fillId="2" borderId="0" xfId="2" applyFont="1" applyFill="1" applyAlignment="1">
      <alignment horizontal="left" vertical="center" wrapText="1"/>
    </xf>
    <xf numFmtId="0" fontId="4" fillId="2" borderId="0" xfId="2" applyFont="1" applyFill="1" applyAlignment="1">
      <alignment horizontal="center" vertical="center" wrapText="1"/>
    </xf>
    <xf numFmtId="0" fontId="3" fillId="2" borderId="0" xfId="2" applyFill="1"/>
    <xf numFmtId="0" fontId="5" fillId="2" borderId="2" xfId="2" applyFont="1" applyFill="1" applyBorder="1" applyAlignment="1" applyProtection="1">
      <alignment vertical="center" wrapText="1"/>
      <protection hidden="1"/>
    </xf>
    <xf numFmtId="0" fontId="6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1" applyFill="1"/>
    <xf numFmtId="0" fontId="3" fillId="2" borderId="0" xfId="1" applyFont="1" applyFill="1"/>
    <xf numFmtId="164" fontId="7" fillId="3" borderId="1" xfId="1" applyNumberFormat="1" applyFont="1" applyFill="1" applyBorder="1" applyAlignment="1" applyProtection="1">
      <alignment wrapText="1"/>
      <protection hidden="1"/>
    </xf>
    <xf numFmtId="165" fontId="7" fillId="3" borderId="1" xfId="1" applyNumberFormat="1" applyFont="1" applyFill="1" applyBorder="1" applyAlignment="1" applyProtection="1">
      <alignment horizontal="right" wrapText="1"/>
      <protection hidden="1"/>
    </xf>
    <xf numFmtId="164" fontId="2" fillId="2" borderId="1" xfId="1" applyNumberFormat="1" applyFont="1" applyFill="1" applyBorder="1" applyAlignment="1" applyProtection="1">
      <alignment wrapText="1"/>
      <protection hidden="1"/>
    </xf>
    <xf numFmtId="165" fontId="2" fillId="2" borderId="1" xfId="1" applyNumberFormat="1" applyFont="1" applyFill="1" applyBorder="1" applyAlignment="1" applyProtection="1">
      <alignment horizontal="right" wrapText="1"/>
      <protection hidden="1"/>
    </xf>
    <xf numFmtId="0" fontId="7" fillId="4" borderId="1" xfId="1" applyNumberFormat="1" applyFont="1" applyFill="1" applyBorder="1" applyAlignment="1" applyProtection="1">
      <protection hidden="1"/>
    </xf>
    <xf numFmtId="0" fontId="1" fillId="4" borderId="1" xfId="1" applyNumberFormat="1" applyFont="1" applyFill="1" applyBorder="1" applyAlignment="1" applyProtection="1">
      <protection hidden="1"/>
    </xf>
    <xf numFmtId="0" fontId="6" fillId="2" borderId="2" xfId="2" applyFont="1" applyFill="1" applyBorder="1" applyAlignment="1">
      <alignment vertical="center" wrapText="1"/>
    </xf>
    <xf numFmtId="0" fontId="1" fillId="2" borderId="0" xfId="1" applyFill="1" applyAlignment="1">
      <alignment wrapText="1"/>
    </xf>
    <xf numFmtId="0" fontId="6" fillId="2" borderId="1" xfId="2" applyNumberFormat="1" applyFont="1" applyFill="1" applyBorder="1" applyAlignment="1" applyProtection="1">
      <alignment horizontal="center" vertical="center" wrapText="1"/>
      <protection hidden="1"/>
    </xf>
    <xf numFmtId="166" fontId="7" fillId="3" borderId="1" xfId="1" applyNumberFormat="1" applyFont="1" applyFill="1" applyBorder="1" applyAlignment="1" applyProtection="1">
      <alignment horizontal="right"/>
      <protection hidden="1"/>
    </xf>
    <xf numFmtId="166" fontId="2" fillId="2" borderId="1" xfId="1" applyNumberFormat="1" applyFont="1" applyFill="1" applyBorder="1" applyAlignment="1" applyProtection="1">
      <alignment horizontal="right"/>
      <protection hidden="1"/>
    </xf>
    <xf numFmtId="0" fontId="6" fillId="2" borderId="0" xfId="2" applyFont="1" applyFill="1" applyBorder="1" applyAlignment="1">
      <alignment vertical="center" wrapText="1"/>
    </xf>
    <xf numFmtId="4" fontId="1" fillId="2" borderId="0" xfId="1" applyNumberFormat="1" applyFill="1"/>
    <xf numFmtId="0" fontId="1" fillId="2" borderId="0" xfId="2" applyFont="1" applyFill="1"/>
    <xf numFmtId="0" fontId="1" fillId="2" borderId="0" xfId="1" applyFont="1" applyFill="1"/>
    <xf numFmtId="166" fontId="7" fillId="3" borderId="1" xfId="1" applyNumberFormat="1" applyFont="1" applyFill="1" applyBorder="1" applyAlignment="1" applyProtection="1">
      <protection hidden="1"/>
    </xf>
    <xf numFmtId="166" fontId="7" fillId="4" borderId="1" xfId="1" applyNumberFormat="1" applyFont="1" applyFill="1" applyBorder="1" applyAlignment="1" applyProtection="1">
      <alignment horizontal="right"/>
      <protection hidden="1"/>
    </xf>
    <xf numFmtId="0" fontId="8" fillId="2" borderId="0" xfId="2" applyFont="1" applyFill="1" applyAlignment="1">
      <alignment horizontal="center" vertical="center" wrapText="1"/>
    </xf>
    <xf numFmtId="0" fontId="6" fillId="2" borderId="5" xfId="2" applyNumberFormat="1" applyFont="1" applyFill="1" applyBorder="1" applyAlignment="1" applyProtection="1">
      <alignment horizontal="center" vertical="center" wrapText="1"/>
      <protection hidden="1"/>
    </xf>
    <xf numFmtId="0" fontId="6" fillId="2" borderId="6" xfId="2" applyNumberFormat="1" applyFont="1" applyFill="1" applyBorder="1" applyAlignment="1" applyProtection="1">
      <alignment horizontal="center" vertical="center" wrapText="1"/>
      <protection hidden="1"/>
    </xf>
    <xf numFmtId="0" fontId="6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6" fillId="2" borderId="4" xfId="2" applyNumberFormat="1" applyFont="1" applyFill="1" applyBorder="1" applyAlignment="1" applyProtection="1">
      <alignment horizontal="center" vertical="center" wrapText="1"/>
      <protection hidden="1"/>
    </xf>
    <xf numFmtId="0" fontId="6" fillId="2" borderId="7" xfId="2" applyNumberFormat="1" applyFont="1" applyFill="1" applyBorder="1" applyAlignment="1" applyProtection="1">
      <alignment horizontal="center" vertical="center" wrapText="1"/>
      <protection hidden="1"/>
    </xf>
    <xf numFmtId="0" fontId="6" fillId="2" borderId="8" xfId="2" applyNumberFormat="1" applyFont="1" applyFill="1" applyBorder="1" applyAlignment="1" applyProtection="1">
      <alignment horizontal="center" vertical="center" wrapText="1"/>
      <protection hidden="1"/>
    </xf>
    <xf numFmtId="0" fontId="6" fillId="2" borderId="9" xfId="2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I44" sqref="I44"/>
    </sheetView>
  </sheetViews>
  <sheetFormatPr defaultColWidth="9.140625" defaultRowHeight="12.75" x14ac:dyDescent="0.2"/>
  <cols>
    <col min="1" max="1" width="53.7109375" style="6" customWidth="1"/>
    <col min="2" max="2" width="15.7109375" style="6" customWidth="1"/>
    <col min="3" max="3" width="15.5703125" style="6" customWidth="1"/>
    <col min="4" max="4" width="15.42578125" style="6" customWidth="1"/>
    <col min="5" max="5" width="14.42578125" style="6" customWidth="1"/>
    <col min="6" max="6" width="15.140625" style="6" customWidth="1"/>
    <col min="7" max="7" width="15.140625" style="22" customWidth="1"/>
    <col min="8" max="8" width="14.5703125" style="22" customWidth="1"/>
    <col min="9" max="9" width="13.42578125" style="22" customWidth="1"/>
    <col min="10" max="229" width="9.140625" style="6" customWidth="1"/>
    <col min="230" max="16384" width="9.140625" style="6"/>
  </cols>
  <sheetData>
    <row r="1" spans="1:10" s="3" customFormat="1" ht="15.75" x14ac:dyDescent="0.2">
      <c r="A1" s="1"/>
      <c r="B1" s="2"/>
      <c r="C1" s="2"/>
      <c r="D1" s="2"/>
      <c r="E1" s="2"/>
      <c r="F1" s="2"/>
      <c r="G1" s="2"/>
      <c r="H1" s="2"/>
      <c r="I1" s="2"/>
    </row>
    <row r="2" spans="1:10" s="3" customFormat="1" ht="75.75" customHeight="1" x14ac:dyDescent="0.2">
      <c r="A2" s="25" t="s">
        <v>127</v>
      </c>
      <c r="B2" s="25"/>
      <c r="C2" s="25"/>
      <c r="D2" s="25"/>
      <c r="E2" s="25"/>
      <c r="F2" s="25"/>
      <c r="G2" s="25"/>
      <c r="H2" s="25"/>
      <c r="I2" s="25"/>
    </row>
    <row r="3" spans="1:10" s="3" customFormat="1" ht="15.75" x14ac:dyDescent="0.2">
      <c r="A3" s="4"/>
      <c r="B3" s="4"/>
      <c r="G3" s="21"/>
      <c r="H3" s="21"/>
      <c r="I3" s="14" t="s">
        <v>73</v>
      </c>
      <c r="J3" s="19"/>
    </row>
    <row r="4" spans="1:10" s="3" customFormat="1" ht="12.75" customHeight="1" x14ac:dyDescent="0.2">
      <c r="A4" s="26" t="s">
        <v>72</v>
      </c>
      <c r="B4" s="28" t="s">
        <v>76</v>
      </c>
      <c r="C4" s="26" t="s">
        <v>128</v>
      </c>
      <c r="D4" s="30" t="s">
        <v>129</v>
      </c>
      <c r="E4" s="31"/>
      <c r="F4" s="32"/>
      <c r="G4" s="26" t="s">
        <v>101</v>
      </c>
      <c r="H4" s="26" t="s">
        <v>81</v>
      </c>
      <c r="I4" s="26" t="s">
        <v>130</v>
      </c>
    </row>
    <row r="5" spans="1:10" s="3" customFormat="1" ht="38.25" customHeight="1" x14ac:dyDescent="0.2">
      <c r="A5" s="27"/>
      <c r="B5" s="29"/>
      <c r="C5" s="27"/>
      <c r="D5" s="16" t="s">
        <v>79</v>
      </c>
      <c r="E5" s="16" t="s">
        <v>78</v>
      </c>
      <c r="F5" s="16" t="s">
        <v>80</v>
      </c>
      <c r="G5" s="27"/>
      <c r="H5" s="27"/>
      <c r="I5" s="27"/>
    </row>
    <row r="6" spans="1:10" s="3" customFormat="1" x14ac:dyDescent="0.2">
      <c r="A6" s="5">
        <v>1</v>
      </c>
      <c r="B6" s="5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</row>
    <row r="7" spans="1:10" ht="25.5" x14ac:dyDescent="0.2">
      <c r="A7" s="8" t="s">
        <v>82</v>
      </c>
      <c r="B7" s="9" t="s">
        <v>71</v>
      </c>
      <c r="C7" s="17">
        <f t="shared" ref="C7" si="0">C8+C9+C10+C11</f>
        <v>342291.11</v>
      </c>
      <c r="D7" s="17">
        <f t="shared" ref="D7:F7" si="1">D8+D9+D10+D11</f>
        <v>1922456.09</v>
      </c>
      <c r="E7" s="17">
        <f t="shared" si="1"/>
        <v>1923714.9484999999</v>
      </c>
      <c r="F7" s="17">
        <f t="shared" si="1"/>
        <v>340751.58126000001</v>
      </c>
      <c r="G7" s="17">
        <f>F7/D7*100</f>
        <v>17.724804380837639</v>
      </c>
      <c r="H7" s="17">
        <f>F7/E7*100</f>
        <v>17.713205458308575</v>
      </c>
      <c r="I7" s="17">
        <f>F7/C7*100</f>
        <v>99.550228242854459</v>
      </c>
    </row>
    <row r="8" spans="1:10" ht="22.5" x14ac:dyDescent="0.2">
      <c r="A8" s="10" t="s">
        <v>70</v>
      </c>
      <c r="B8" s="11" t="s">
        <v>69</v>
      </c>
      <c r="C8" s="18">
        <v>342291.11</v>
      </c>
      <c r="D8" s="18">
        <v>1888601.59</v>
      </c>
      <c r="E8" s="18">
        <v>1889860.4484999999</v>
      </c>
      <c r="F8" s="18">
        <v>340736.58126000001</v>
      </c>
      <c r="G8" s="18">
        <f>F8/D8*100</f>
        <v>18.041739616453462</v>
      </c>
      <c r="H8" s="18">
        <f>F8/E8*100</f>
        <v>18.029721799323639</v>
      </c>
      <c r="I8" s="18">
        <f>F8/C8*100</f>
        <v>99.545846008095282</v>
      </c>
    </row>
    <row r="9" spans="1:10" ht="22.5" x14ac:dyDescent="0.2">
      <c r="A9" s="10" t="s">
        <v>68</v>
      </c>
      <c r="B9" s="11" t="s">
        <v>67</v>
      </c>
      <c r="C9" s="18">
        <v>0</v>
      </c>
      <c r="D9" s="18">
        <v>150</v>
      </c>
      <c r="E9" s="18">
        <v>150</v>
      </c>
      <c r="F9" s="18">
        <v>0</v>
      </c>
      <c r="G9" s="18">
        <f t="shared" ref="G9:G18" si="2">F9/D9*100</f>
        <v>0</v>
      </c>
      <c r="H9" s="18">
        <f t="shared" ref="H9:H18" si="3">F9/E9*100</f>
        <v>0</v>
      </c>
      <c r="I9" s="18"/>
    </row>
    <row r="10" spans="1:10" ht="22.5" x14ac:dyDescent="0.2">
      <c r="A10" s="10" t="s">
        <v>66</v>
      </c>
      <c r="B10" s="11" t="s">
        <v>65</v>
      </c>
      <c r="C10" s="18">
        <v>0</v>
      </c>
      <c r="D10" s="18">
        <v>28281.5</v>
      </c>
      <c r="E10" s="18">
        <v>28281.5</v>
      </c>
      <c r="F10" s="18">
        <v>0</v>
      </c>
      <c r="G10" s="18">
        <f t="shared" si="2"/>
        <v>0</v>
      </c>
      <c r="H10" s="18">
        <f t="shared" si="3"/>
        <v>0</v>
      </c>
      <c r="I10" s="18"/>
    </row>
    <row r="11" spans="1:10" x14ac:dyDescent="0.2">
      <c r="A11" s="10" t="s">
        <v>64</v>
      </c>
      <c r="B11" s="11" t="s">
        <v>63</v>
      </c>
      <c r="C11" s="18">
        <v>0</v>
      </c>
      <c r="D11" s="18">
        <v>5423</v>
      </c>
      <c r="E11" s="18">
        <v>5423</v>
      </c>
      <c r="F11" s="18">
        <v>15</v>
      </c>
      <c r="G11" s="18">
        <f t="shared" si="2"/>
        <v>0.27659966808039832</v>
      </c>
      <c r="H11" s="18">
        <f t="shared" si="3"/>
        <v>0.27659966808039832</v>
      </c>
      <c r="I11" s="18"/>
    </row>
    <row r="12" spans="1:10" ht="25.5" x14ac:dyDescent="0.2">
      <c r="A12" s="8" t="s">
        <v>83</v>
      </c>
      <c r="B12" s="9" t="s">
        <v>62</v>
      </c>
      <c r="C12" s="17">
        <f t="shared" ref="C12" si="4">C13+C14</f>
        <v>4376.28</v>
      </c>
      <c r="D12" s="17">
        <f>D13+D14+D15</f>
        <v>50808.1</v>
      </c>
      <c r="E12" s="17">
        <f t="shared" ref="E12:F12" si="5">E13+E14+E15</f>
        <v>56531.74</v>
      </c>
      <c r="F12" s="17">
        <f t="shared" si="5"/>
        <v>2879.2639199999999</v>
      </c>
      <c r="G12" s="17">
        <f>F12/D12*100</f>
        <v>5.6669387755102036</v>
      </c>
      <c r="H12" s="17">
        <f>F12/E12*100</f>
        <v>5.0931811403646874</v>
      </c>
      <c r="I12" s="17">
        <f>F12/C12*100</f>
        <v>65.792497737804709</v>
      </c>
    </row>
    <row r="13" spans="1:10" ht="22.5" x14ac:dyDescent="0.2">
      <c r="A13" s="10" t="s">
        <v>61</v>
      </c>
      <c r="B13" s="11" t="s">
        <v>60</v>
      </c>
      <c r="C13" s="18">
        <v>4126.28</v>
      </c>
      <c r="D13" s="18">
        <v>37609.5</v>
      </c>
      <c r="E13" s="18">
        <v>43333.14</v>
      </c>
      <c r="F13" s="18">
        <v>2879.2639199999999</v>
      </c>
      <c r="G13" s="18">
        <f t="shared" si="2"/>
        <v>7.6556825270210975</v>
      </c>
      <c r="H13" s="18">
        <f t="shared" si="3"/>
        <v>6.6444848446246914</v>
      </c>
      <c r="I13" s="18">
        <f t="shared" ref="I10:I18" si="6">F13/C13*100</f>
        <v>69.778684917165094</v>
      </c>
    </row>
    <row r="14" spans="1:10" x14ac:dyDescent="0.2">
      <c r="A14" s="10" t="s">
        <v>59</v>
      </c>
      <c r="B14" s="11" t="s">
        <v>58</v>
      </c>
      <c r="C14" s="18">
        <v>250</v>
      </c>
      <c r="D14" s="18">
        <v>250</v>
      </c>
      <c r="E14" s="18">
        <v>250</v>
      </c>
      <c r="F14" s="18">
        <v>0</v>
      </c>
      <c r="G14" s="18">
        <f t="shared" si="2"/>
        <v>0</v>
      </c>
      <c r="H14" s="18">
        <f t="shared" si="3"/>
        <v>0</v>
      </c>
      <c r="I14" s="18">
        <f t="shared" si="6"/>
        <v>0</v>
      </c>
    </row>
    <row r="15" spans="1:10" ht="33.75" x14ac:dyDescent="0.2">
      <c r="A15" s="10" t="s">
        <v>131</v>
      </c>
      <c r="B15" s="11" t="s">
        <v>132</v>
      </c>
      <c r="C15" s="18">
        <v>0</v>
      </c>
      <c r="D15" s="18">
        <v>12948.6</v>
      </c>
      <c r="E15" s="18">
        <v>12948.6</v>
      </c>
      <c r="F15" s="18">
        <v>0</v>
      </c>
      <c r="G15" s="18"/>
      <c r="H15" s="18"/>
      <c r="I15" s="18"/>
    </row>
    <row r="16" spans="1:10" ht="25.5" x14ac:dyDescent="0.2">
      <c r="A16" s="8" t="s">
        <v>84</v>
      </c>
      <c r="B16" s="9" t="s">
        <v>57</v>
      </c>
      <c r="C16" s="17">
        <f>C17+C18</f>
        <v>83612.759999999995</v>
      </c>
      <c r="D16" s="17">
        <f t="shared" ref="D16:F16" si="7">D17+D18</f>
        <v>349258.25</v>
      </c>
      <c r="E16" s="17">
        <f t="shared" si="7"/>
        <v>352217.03981999995</v>
      </c>
      <c r="F16" s="17">
        <f t="shared" si="7"/>
        <v>86381.904340000008</v>
      </c>
      <c r="G16" s="17">
        <f>F16/D16*100</f>
        <v>24.732960306592616</v>
      </c>
      <c r="H16" s="17">
        <f>F16/E16*100</f>
        <v>24.525191735228187</v>
      </c>
      <c r="I16" s="17">
        <f>F16/C16*100</f>
        <v>103.31186811678027</v>
      </c>
    </row>
    <row r="17" spans="1:9" ht="22.5" x14ac:dyDescent="0.2">
      <c r="A17" s="10" t="s">
        <v>56</v>
      </c>
      <c r="B17" s="11" t="s">
        <v>55</v>
      </c>
      <c r="C17" s="18">
        <v>14726.78</v>
      </c>
      <c r="D17" s="18">
        <v>3914.19</v>
      </c>
      <c r="E17" s="18">
        <v>4014.0239999999999</v>
      </c>
      <c r="F17" s="18">
        <v>458.65199999999999</v>
      </c>
      <c r="G17" s="18">
        <f t="shared" si="2"/>
        <v>11.717673388363876</v>
      </c>
      <c r="H17" s="18">
        <f t="shared" si="3"/>
        <v>11.426239603948558</v>
      </c>
      <c r="I17" s="18">
        <f t="shared" si="6"/>
        <v>3.1144079017952326</v>
      </c>
    </row>
    <row r="18" spans="1:9" x14ac:dyDescent="0.2">
      <c r="A18" s="10" t="s">
        <v>54</v>
      </c>
      <c r="B18" s="11" t="s">
        <v>53</v>
      </c>
      <c r="C18" s="18">
        <v>68885.98</v>
      </c>
      <c r="D18" s="18">
        <v>345344.06</v>
      </c>
      <c r="E18" s="18">
        <v>348203.01581999997</v>
      </c>
      <c r="F18" s="18">
        <v>85923.252340000006</v>
      </c>
      <c r="G18" s="18">
        <f t="shared" si="2"/>
        <v>24.880477845775022</v>
      </c>
      <c r="H18" s="18">
        <f t="shared" si="3"/>
        <v>24.67619418449183</v>
      </c>
      <c r="I18" s="18">
        <f t="shared" si="6"/>
        <v>124.73256871717584</v>
      </c>
    </row>
    <row r="19" spans="1:9" ht="25.5" x14ac:dyDescent="0.2">
      <c r="A19" s="8" t="s">
        <v>124</v>
      </c>
      <c r="B19" s="9" t="s">
        <v>52</v>
      </c>
      <c r="C19" s="17">
        <v>35390.129999999997</v>
      </c>
      <c r="D19" s="17">
        <v>171504.06</v>
      </c>
      <c r="E19" s="17">
        <v>172778.315</v>
      </c>
      <c r="F19" s="17">
        <v>36613.046999999999</v>
      </c>
      <c r="G19" s="17">
        <f>F19/D19*100</f>
        <v>21.348210065697572</v>
      </c>
      <c r="H19" s="17">
        <f t="shared" ref="H19:H23" si="8">F19/E19*100</f>
        <v>21.19076517212244</v>
      </c>
      <c r="I19" s="17">
        <f t="shared" ref="I19:I23" si="9">F19/C19*100</f>
        <v>103.4555312455761</v>
      </c>
    </row>
    <row r="20" spans="1:9" ht="63.75" x14ac:dyDescent="0.2">
      <c r="A20" s="8" t="s">
        <v>85</v>
      </c>
      <c r="B20" s="9" t="s">
        <v>51</v>
      </c>
      <c r="C20" s="17">
        <f>C21+C22+C23</f>
        <v>13389.82</v>
      </c>
      <c r="D20" s="17">
        <f>D21+D22+D23</f>
        <v>85500</v>
      </c>
      <c r="E20" s="17">
        <f>E21+E22+E23</f>
        <v>86500</v>
      </c>
      <c r="F20" s="17">
        <f>F21+F22+F23</f>
        <v>17061.350810000004</v>
      </c>
      <c r="G20" s="17">
        <f>F20/D20*100</f>
        <v>19.954796269005854</v>
      </c>
      <c r="H20" s="17">
        <f t="shared" si="8"/>
        <v>19.724104982658965</v>
      </c>
      <c r="I20" s="17">
        <f t="shared" si="9"/>
        <v>127.42031491088008</v>
      </c>
    </row>
    <row r="21" spans="1:9" ht="22.5" x14ac:dyDescent="0.2">
      <c r="A21" s="10" t="s">
        <v>50</v>
      </c>
      <c r="B21" s="11" t="s">
        <v>49</v>
      </c>
      <c r="C21" s="18">
        <v>230.64</v>
      </c>
      <c r="D21" s="18">
        <v>4501.8</v>
      </c>
      <c r="E21" s="18">
        <v>4501.8</v>
      </c>
      <c r="F21" s="18">
        <v>283.28881000000001</v>
      </c>
      <c r="G21" s="18">
        <f t="shared" ref="G21:G23" si="10">F21/D21*100</f>
        <v>6.2927897729796971</v>
      </c>
      <c r="H21" s="18">
        <f t="shared" si="8"/>
        <v>6.2927897729796971</v>
      </c>
      <c r="I21" s="18">
        <f t="shared" si="9"/>
        <v>122.82726760319113</v>
      </c>
    </row>
    <row r="22" spans="1:9" ht="33.75" x14ac:dyDescent="0.2">
      <c r="A22" s="10" t="s">
        <v>48</v>
      </c>
      <c r="B22" s="11" t="s">
        <v>47</v>
      </c>
      <c r="C22" s="18">
        <v>13139.18</v>
      </c>
      <c r="D22" s="18">
        <v>80978.2</v>
      </c>
      <c r="E22" s="18">
        <v>81978.2</v>
      </c>
      <c r="F22" s="18">
        <v>16778.062000000002</v>
      </c>
      <c r="G22" s="18">
        <f t="shared" si="10"/>
        <v>20.719233077544331</v>
      </c>
      <c r="H22" s="18">
        <f t="shared" si="8"/>
        <v>20.466492311370587</v>
      </c>
      <c r="I22" s="18">
        <f t="shared" si="9"/>
        <v>127.69489420192129</v>
      </c>
    </row>
    <row r="23" spans="1:9" ht="22.5" x14ac:dyDescent="0.2">
      <c r="A23" s="10" t="s">
        <v>100</v>
      </c>
      <c r="B23" s="11" t="s">
        <v>99</v>
      </c>
      <c r="C23" s="18">
        <v>20</v>
      </c>
      <c r="D23" s="18">
        <v>20</v>
      </c>
      <c r="E23" s="18">
        <v>20</v>
      </c>
      <c r="F23" s="18">
        <v>0</v>
      </c>
      <c r="G23" s="18">
        <f t="shared" si="10"/>
        <v>0</v>
      </c>
      <c r="H23" s="18">
        <f t="shared" si="8"/>
        <v>0</v>
      </c>
      <c r="I23" s="18">
        <f t="shared" si="9"/>
        <v>0</v>
      </c>
    </row>
    <row r="24" spans="1:9" ht="38.25" x14ac:dyDescent="0.2">
      <c r="A24" s="8" t="s">
        <v>86</v>
      </c>
      <c r="B24" s="9" t="s">
        <v>46</v>
      </c>
      <c r="C24" s="17">
        <v>817.65</v>
      </c>
      <c r="D24" s="17">
        <v>11664.5</v>
      </c>
      <c r="E24" s="17">
        <v>11664.5</v>
      </c>
      <c r="F24" s="17">
        <v>344.94290000000001</v>
      </c>
      <c r="G24" s="17">
        <f t="shared" ref="G24:G28" si="11">F24/D24*100</f>
        <v>2.9572026233443358</v>
      </c>
      <c r="H24" s="17">
        <f t="shared" ref="H24:H28" si="12">F24/E24*100</f>
        <v>2.9572026233443358</v>
      </c>
      <c r="I24" s="17">
        <f t="shared" ref="I24:I27" si="13">F24/C24*100</f>
        <v>42.18710939888706</v>
      </c>
    </row>
    <row r="25" spans="1:9" ht="25.5" x14ac:dyDescent="0.2">
      <c r="A25" s="8" t="s">
        <v>87</v>
      </c>
      <c r="B25" s="9" t="s">
        <v>45</v>
      </c>
      <c r="C25" s="17">
        <f>C26+C27+C28</f>
        <v>10156.049999999999</v>
      </c>
      <c r="D25" s="17">
        <f t="shared" ref="D25:F25" si="14">D26+D27+D28</f>
        <v>37076.826000000001</v>
      </c>
      <c r="E25" s="17">
        <f t="shared" si="14"/>
        <v>37617.634400000003</v>
      </c>
      <c r="F25" s="17">
        <f t="shared" si="14"/>
        <v>0</v>
      </c>
      <c r="G25" s="17">
        <f t="shared" si="11"/>
        <v>0</v>
      </c>
      <c r="H25" s="17">
        <f t="shared" si="12"/>
        <v>0</v>
      </c>
      <c r="I25" s="17">
        <f t="shared" si="13"/>
        <v>0</v>
      </c>
    </row>
    <row r="26" spans="1:9" x14ac:dyDescent="0.2">
      <c r="A26" s="10" t="s">
        <v>44</v>
      </c>
      <c r="B26" s="11" t="s">
        <v>43</v>
      </c>
      <c r="C26" s="18">
        <v>0</v>
      </c>
      <c r="D26" s="18">
        <v>10000</v>
      </c>
      <c r="E26" s="18">
        <v>10000</v>
      </c>
      <c r="F26" s="18">
        <v>0</v>
      </c>
      <c r="G26" s="18">
        <f t="shared" si="11"/>
        <v>0</v>
      </c>
      <c r="H26" s="18">
        <f t="shared" si="12"/>
        <v>0</v>
      </c>
      <c r="I26" s="18"/>
    </row>
    <row r="27" spans="1:9" x14ac:dyDescent="0.2">
      <c r="A27" s="10" t="s">
        <v>42</v>
      </c>
      <c r="B27" s="11" t="s">
        <v>41</v>
      </c>
      <c r="C27" s="18">
        <v>10156.049999999999</v>
      </c>
      <c r="D27" s="18">
        <v>25340.026000000002</v>
      </c>
      <c r="E27" s="18">
        <v>25880.8344</v>
      </c>
      <c r="F27" s="18">
        <v>0</v>
      </c>
      <c r="G27" s="18">
        <f t="shared" si="11"/>
        <v>0</v>
      </c>
      <c r="H27" s="18">
        <f t="shared" si="12"/>
        <v>0</v>
      </c>
      <c r="I27" s="18">
        <f>F27/C27*100</f>
        <v>0</v>
      </c>
    </row>
    <row r="28" spans="1:9" ht="22.5" x14ac:dyDescent="0.2">
      <c r="A28" s="10" t="s">
        <v>40</v>
      </c>
      <c r="B28" s="11" t="s">
        <v>39</v>
      </c>
      <c r="C28" s="18">
        <v>0</v>
      </c>
      <c r="D28" s="18">
        <v>1736.8</v>
      </c>
      <c r="E28" s="18">
        <v>1736.8</v>
      </c>
      <c r="F28" s="18">
        <v>0</v>
      </c>
      <c r="G28" s="18">
        <f t="shared" si="11"/>
        <v>0</v>
      </c>
      <c r="H28" s="18">
        <f t="shared" si="12"/>
        <v>0</v>
      </c>
      <c r="I28" s="18"/>
    </row>
    <row r="29" spans="1:9" ht="38.25" x14ac:dyDescent="0.2">
      <c r="A29" s="8" t="s">
        <v>88</v>
      </c>
      <c r="B29" s="9" t="s">
        <v>38</v>
      </c>
      <c r="C29" s="17">
        <f>C30+C31+C32</f>
        <v>111611.48999999999</v>
      </c>
      <c r="D29" s="17">
        <f t="shared" ref="D29:F29" si="15">D30+D31+D32</f>
        <v>217449.5</v>
      </c>
      <c r="E29" s="17">
        <f t="shared" si="15"/>
        <v>633274.3719899999</v>
      </c>
      <c r="F29" s="17">
        <f t="shared" si="15"/>
        <v>250721.34055999998</v>
      </c>
      <c r="G29" s="17">
        <f>F29/D29*100</f>
        <v>115.30095059312622</v>
      </c>
      <c r="H29" s="17">
        <f>F29/E29*100</f>
        <v>39.591265910877432</v>
      </c>
      <c r="I29" s="17">
        <f>F29/C29*100</f>
        <v>224.63757141849823</v>
      </c>
    </row>
    <row r="30" spans="1:9" ht="22.5" x14ac:dyDescent="0.2">
      <c r="A30" s="10" t="s">
        <v>37</v>
      </c>
      <c r="B30" s="11" t="s">
        <v>36</v>
      </c>
      <c r="C30" s="18">
        <v>89401.73</v>
      </c>
      <c r="D30" s="18">
        <v>137989.07</v>
      </c>
      <c r="E30" s="18">
        <v>468910.30018999998</v>
      </c>
      <c r="F30" s="18">
        <v>231341.41558999999</v>
      </c>
      <c r="G30" s="18">
        <f t="shared" ref="G30:G32" si="16">F30/D30*100</f>
        <v>167.65198547247255</v>
      </c>
      <c r="H30" s="18">
        <f t="shared" ref="H30:H32" si="17">F30/E30*100</f>
        <v>49.335963721901962</v>
      </c>
      <c r="I30" s="18">
        <f t="shared" ref="I30:I31" si="18">F30/C30*100</f>
        <v>258.76615093466313</v>
      </c>
    </row>
    <row r="31" spans="1:9" ht="22.5" x14ac:dyDescent="0.2">
      <c r="A31" s="10" t="s">
        <v>35</v>
      </c>
      <c r="B31" s="11" t="s">
        <v>102</v>
      </c>
      <c r="C31" s="18">
        <v>22209.759999999998</v>
      </c>
      <c r="D31" s="18">
        <v>66881.63</v>
      </c>
      <c r="E31" s="18">
        <v>66881.633329999997</v>
      </c>
      <c r="F31" s="18">
        <v>19379.92497</v>
      </c>
      <c r="G31" s="18">
        <f t="shared" si="16"/>
        <v>28.976454326845801</v>
      </c>
      <c r="H31" s="18">
        <f t="shared" si="17"/>
        <v>28.976452884123965</v>
      </c>
      <c r="I31" s="18">
        <f t="shared" si="18"/>
        <v>87.258596986189858</v>
      </c>
    </row>
    <row r="32" spans="1:9" x14ac:dyDescent="0.2">
      <c r="A32" s="10" t="s">
        <v>33</v>
      </c>
      <c r="B32" s="11" t="s">
        <v>34</v>
      </c>
      <c r="C32" s="18">
        <v>0</v>
      </c>
      <c r="D32" s="18">
        <v>12578.8</v>
      </c>
      <c r="E32" s="18">
        <v>97482.438469999994</v>
      </c>
      <c r="F32" s="18">
        <v>0</v>
      </c>
      <c r="G32" s="18">
        <f t="shared" si="16"/>
        <v>0</v>
      </c>
      <c r="H32" s="18">
        <f t="shared" si="17"/>
        <v>0</v>
      </c>
      <c r="I32" s="18"/>
    </row>
    <row r="33" spans="1:9" ht="38.25" x14ac:dyDescent="0.2">
      <c r="A33" s="8" t="s">
        <v>89</v>
      </c>
      <c r="B33" s="9" t="s">
        <v>32</v>
      </c>
      <c r="C33" s="17">
        <v>0</v>
      </c>
      <c r="D33" s="17">
        <v>201.8</v>
      </c>
      <c r="E33" s="17">
        <v>201.8</v>
      </c>
      <c r="F33" s="17">
        <v>0</v>
      </c>
      <c r="G33" s="17">
        <f t="shared" ref="G33:G37" si="19">F33/D33*100</f>
        <v>0</v>
      </c>
      <c r="H33" s="17">
        <f t="shared" ref="H33:H37" si="20">F33/E33*100</f>
        <v>0</v>
      </c>
      <c r="I33" s="17"/>
    </row>
    <row r="34" spans="1:9" ht="25.5" x14ac:dyDescent="0.2">
      <c r="A34" s="8" t="s">
        <v>90</v>
      </c>
      <c r="B34" s="9" t="s">
        <v>31</v>
      </c>
      <c r="C34" s="17">
        <f>C36+C37+C35</f>
        <v>7488.21</v>
      </c>
      <c r="D34" s="17">
        <f>D36+D37+D35</f>
        <v>42195.890000000007</v>
      </c>
      <c r="E34" s="17">
        <f>E36+E37+E35</f>
        <v>43244.896000000008</v>
      </c>
      <c r="F34" s="17">
        <f>F36+F37+F35</f>
        <v>7882.67256</v>
      </c>
      <c r="G34" s="17">
        <f t="shared" si="19"/>
        <v>18.681138281477175</v>
      </c>
      <c r="H34" s="17">
        <f t="shared" si="20"/>
        <v>18.227983621465984</v>
      </c>
      <c r="I34" s="17">
        <f t="shared" ref="I34:I38" si="21">F34/C34*100</f>
        <v>105.26778175291558</v>
      </c>
    </row>
    <row r="35" spans="1:9" x14ac:dyDescent="0.2">
      <c r="A35" s="10" t="s">
        <v>30</v>
      </c>
      <c r="B35" s="11" t="s">
        <v>29</v>
      </c>
      <c r="C35" s="18">
        <v>565.75</v>
      </c>
      <c r="D35" s="18">
        <v>2386.8000000000002</v>
      </c>
      <c r="E35" s="18">
        <v>2386.8000000000002</v>
      </c>
      <c r="F35" s="18">
        <v>596.70000000000005</v>
      </c>
      <c r="G35" s="18">
        <f t="shared" si="19"/>
        <v>25</v>
      </c>
      <c r="H35" s="18">
        <f t="shared" si="20"/>
        <v>25</v>
      </c>
      <c r="I35" s="18">
        <f t="shared" si="21"/>
        <v>105.47061422889969</v>
      </c>
    </row>
    <row r="36" spans="1:9" ht="33.75" x14ac:dyDescent="0.2">
      <c r="A36" s="10" t="s">
        <v>28</v>
      </c>
      <c r="B36" s="11" t="s">
        <v>27</v>
      </c>
      <c r="C36" s="18">
        <v>42.35</v>
      </c>
      <c r="D36" s="18">
        <v>4072.9</v>
      </c>
      <c r="E36" s="18">
        <v>4666.0370000000003</v>
      </c>
      <c r="F36" s="18">
        <v>117.34648</v>
      </c>
      <c r="G36" s="18">
        <f t="shared" si="19"/>
        <v>2.8811529868152914</v>
      </c>
      <c r="H36" s="18">
        <f t="shared" si="20"/>
        <v>2.5149067613480134</v>
      </c>
      <c r="I36" s="18">
        <f t="shared" si="21"/>
        <v>277.08731995277446</v>
      </c>
    </row>
    <row r="37" spans="1:9" ht="45" x14ac:dyDescent="0.2">
      <c r="A37" s="10" t="s">
        <v>26</v>
      </c>
      <c r="B37" s="11" t="s">
        <v>25</v>
      </c>
      <c r="C37" s="18">
        <v>6880.11</v>
      </c>
      <c r="D37" s="18">
        <v>35736.19</v>
      </c>
      <c r="E37" s="18">
        <v>36192.059000000001</v>
      </c>
      <c r="F37" s="18">
        <v>7168.62608</v>
      </c>
      <c r="G37" s="18">
        <f t="shared" si="19"/>
        <v>20.059849916848997</v>
      </c>
      <c r="H37" s="18">
        <f t="shared" si="20"/>
        <v>19.807179469949471</v>
      </c>
      <c r="I37" s="18">
        <f t="shared" si="21"/>
        <v>104.19348062748996</v>
      </c>
    </row>
    <row r="38" spans="1:9" s="7" customFormat="1" ht="38.25" x14ac:dyDescent="0.2">
      <c r="A38" s="8" t="s">
        <v>91</v>
      </c>
      <c r="B38" s="9" t="s">
        <v>24</v>
      </c>
      <c r="C38" s="17">
        <v>22.6</v>
      </c>
      <c r="D38" s="17">
        <v>885.6</v>
      </c>
      <c r="E38" s="17">
        <v>77046.218919999999</v>
      </c>
      <c r="F38" s="17">
        <v>10</v>
      </c>
      <c r="G38" s="17">
        <f t="shared" ref="G38:G42" si="22">F38/D38*100</f>
        <v>1.1291779584462511</v>
      </c>
      <c r="H38" s="17">
        <f t="shared" ref="H38:H43" si="23">F38/E38*100</f>
        <v>1.2979222264473974E-2</v>
      </c>
      <c r="I38" s="17">
        <f t="shared" si="21"/>
        <v>44.247787610619469</v>
      </c>
    </row>
    <row r="39" spans="1:9" ht="25.5" x14ac:dyDescent="0.2">
      <c r="A39" s="8" t="s">
        <v>92</v>
      </c>
      <c r="B39" s="9" t="s">
        <v>23</v>
      </c>
      <c r="C39" s="17">
        <v>3857.7</v>
      </c>
      <c r="D39" s="17">
        <v>11817.5</v>
      </c>
      <c r="E39" s="17">
        <v>11817.5</v>
      </c>
      <c r="F39" s="17">
        <v>2201.3071400000003</v>
      </c>
      <c r="G39" s="17">
        <f t="shared" si="22"/>
        <v>18.627519695367042</v>
      </c>
      <c r="H39" s="17">
        <f t="shared" si="23"/>
        <v>18.627519695367042</v>
      </c>
      <c r="I39" s="17">
        <f t="shared" ref="I39:I42" si="24">F39/C39*100</f>
        <v>57.062683464240358</v>
      </c>
    </row>
    <row r="40" spans="1:9" ht="25.5" x14ac:dyDescent="0.2">
      <c r="A40" s="8" t="s">
        <v>93</v>
      </c>
      <c r="B40" s="9" t="s">
        <v>22</v>
      </c>
      <c r="C40" s="17">
        <f>C41+C42+C43</f>
        <v>7732.38</v>
      </c>
      <c r="D40" s="17">
        <f>D41+D42+D43</f>
        <v>54717.474000000002</v>
      </c>
      <c r="E40" s="17">
        <f>E41+E42+E43</f>
        <v>68219.944730000003</v>
      </c>
      <c r="F40" s="17">
        <f>F41+F42+F43</f>
        <v>10050.6685</v>
      </c>
      <c r="G40" s="17">
        <f t="shared" si="22"/>
        <v>18.368297666664947</v>
      </c>
      <c r="H40" s="17">
        <f t="shared" si="23"/>
        <v>14.732742073858903</v>
      </c>
      <c r="I40" s="17">
        <f t="shared" si="24"/>
        <v>129.98156453769732</v>
      </c>
    </row>
    <row r="41" spans="1:9" x14ac:dyDescent="0.2">
      <c r="A41" s="10" t="s">
        <v>21</v>
      </c>
      <c r="B41" s="11" t="s">
        <v>20</v>
      </c>
      <c r="C41" s="18">
        <v>4666.72</v>
      </c>
      <c r="D41" s="18">
        <v>28601.673999999999</v>
      </c>
      <c r="E41" s="18">
        <v>29775.470730000001</v>
      </c>
      <c r="F41" s="18">
        <v>4900.4184999999998</v>
      </c>
      <c r="G41" s="18">
        <f t="shared" si="22"/>
        <v>17.133327580756287</v>
      </c>
      <c r="H41" s="18">
        <f t="shared" si="23"/>
        <v>16.457904375169552</v>
      </c>
      <c r="I41" s="18">
        <f t="shared" si="24"/>
        <v>105.00776776836835</v>
      </c>
    </row>
    <row r="42" spans="1:9" ht="22.5" x14ac:dyDescent="0.2">
      <c r="A42" s="10" t="s">
        <v>19</v>
      </c>
      <c r="B42" s="11" t="s">
        <v>18</v>
      </c>
      <c r="C42" s="18">
        <v>287</v>
      </c>
      <c r="D42" s="18">
        <v>26115.8</v>
      </c>
      <c r="E42" s="18">
        <v>29149.223999999998</v>
      </c>
      <c r="F42" s="18">
        <v>0</v>
      </c>
      <c r="G42" s="18">
        <f t="shared" si="22"/>
        <v>0</v>
      </c>
      <c r="H42" s="18">
        <f t="shared" si="23"/>
        <v>0</v>
      </c>
      <c r="I42" s="18">
        <f t="shared" si="24"/>
        <v>0</v>
      </c>
    </row>
    <row r="43" spans="1:9" ht="22.5" x14ac:dyDescent="0.2">
      <c r="A43" s="10" t="s">
        <v>77</v>
      </c>
      <c r="B43" s="11" t="s">
        <v>17</v>
      </c>
      <c r="C43" s="18">
        <v>2778.66</v>
      </c>
      <c r="D43" s="18">
        <v>0</v>
      </c>
      <c r="E43" s="18">
        <v>9295.25</v>
      </c>
      <c r="F43" s="18">
        <v>5150.25</v>
      </c>
      <c r="G43" s="18"/>
      <c r="H43" s="18">
        <f t="shared" si="23"/>
        <v>55.407331701675588</v>
      </c>
      <c r="I43" s="18"/>
    </row>
    <row r="44" spans="1:9" ht="25.5" x14ac:dyDescent="0.2">
      <c r="A44" s="8" t="s">
        <v>94</v>
      </c>
      <c r="B44" s="9" t="s">
        <v>16</v>
      </c>
      <c r="C44" s="17">
        <f>C45</f>
        <v>0</v>
      </c>
      <c r="D44" s="17">
        <f t="shared" ref="D44:F44" si="25">D45</f>
        <v>510</v>
      </c>
      <c r="E44" s="17">
        <f t="shared" si="25"/>
        <v>510</v>
      </c>
      <c r="F44" s="17">
        <f t="shared" si="25"/>
        <v>0</v>
      </c>
      <c r="G44" s="17">
        <f>F44/D44*100</f>
        <v>0</v>
      </c>
      <c r="H44" s="17">
        <f>F44/E44*100</f>
        <v>0</v>
      </c>
      <c r="I44" s="17"/>
    </row>
    <row r="45" spans="1:9" ht="22.5" x14ac:dyDescent="0.2">
      <c r="A45" s="10" t="s">
        <v>15</v>
      </c>
      <c r="B45" s="11" t="s">
        <v>14</v>
      </c>
      <c r="C45" s="18">
        <v>0</v>
      </c>
      <c r="D45" s="18">
        <v>510</v>
      </c>
      <c r="E45" s="18">
        <v>510</v>
      </c>
      <c r="F45" s="18">
        <v>0</v>
      </c>
      <c r="G45" s="18">
        <f t="shared" ref="G45" si="26">F45/D45*100</f>
        <v>0</v>
      </c>
      <c r="H45" s="18">
        <f t="shared" ref="H45" si="27">F45/E45*100</f>
        <v>0</v>
      </c>
      <c r="I45" s="18"/>
    </row>
    <row r="46" spans="1:9" ht="51" x14ac:dyDescent="0.2">
      <c r="A46" s="8" t="s">
        <v>95</v>
      </c>
      <c r="B46" s="9" t="s">
        <v>12</v>
      </c>
      <c r="C46" s="23">
        <f>C47</f>
        <v>5</v>
      </c>
      <c r="D46" s="23">
        <f t="shared" ref="D46:E46" si="28">D47</f>
        <v>355.33</v>
      </c>
      <c r="E46" s="23">
        <f t="shared" si="28"/>
        <v>355.33340000000004</v>
      </c>
      <c r="F46" s="23">
        <f>F47</f>
        <v>5.7149999999999999</v>
      </c>
      <c r="G46" s="17">
        <f t="shared" ref="G46:G51" si="29">F46/D46*100</f>
        <v>1.6083640559479921</v>
      </c>
      <c r="H46" s="17">
        <f t="shared" ref="H46:H51" si="30">F46/E46*100</f>
        <v>1.6083486663510942</v>
      </c>
      <c r="I46" s="17">
        <f t="shared" ref="I46:I51" si="31">F46/C46*100</f>
        <v>114.3</v>
      </c>
    </row>
    <row r="47" spans="1:9" ht="33.75" x14ac:dyDescent="0.2">
      <c r="A47" s="10" t="s">
        <v>125</v>
      </c>
      <c r="B47" s="11" t="s">
        <v>126</v>
      </c>
      <c r="C47" s="18">
        <v>5</v>
      </c>
      <c r="D47" s="18">
        <v>355.33</v>
      </c>
      <c r="E47" s="18">
        <v>355.33340000000004</v>
      </c>
      <c r="F47" s="18">
        <v>5.7149999999999999</v>
      </c>
      <c r="G47" s="18">
        <f t="shared" si="29"/>
        <v>1.6083640559479921</v>
      </c>
      <c r="H47" s="18">
        <f t="shared" si="30"/>
        <v>1.6083486663510942</v>
      </c>
      <c r="I47" s="18">
        <f t="shared" si="31"/>
        <v>114.3</v>
      </c>
    </row>
    <row r="48" spans="1:9" ht="38.25" x14ac:dyDescent="0.2">
      <c r="A48" s="8" t="s">
        <v>96</v>
      </c>
      <c r="B48" s="9" t="s">
        <v>11</v>
      </c>
      <c r="C48" s="17">
        <f>C49+C50+C51</f>
        <v>9834.89</v>
      </c>
      <c r="D48" s="17">
        <f>D49+D50+D51</f>
        <v>48087.47</v>
      </c>
      <c r="E48" s="17">
        <f>E49+E50+E51</f>
        <v>49519.136999999995</v>
      </c>
      <c r="F48" s="17">
        <f>F49+F50+F51</f>
        <v>9786.7939399999996</v>
      </c>
      <c r="G48" s="17">
        <f t="shared" si="29"/>
        <v>20.352066640228735</v>
      </c>
      <c r="H48" s="17">
        <f t="shared" si="30"/>
        <v>19.763660138099741</v>
      </c>
      <c r="I48" s="17">
        <f t="shared" si="31"/>
        <v>99.510964942160001</v>
      </c>
    </row>
    <row r="49" spans="1:9" ht="24.6" customHeight="1" x14ac:dyDescent="0.2">
      <c r="A49" s="10" t="s">
        <v>10</v>
      </c>
      <c r="B49" s="11" t="s">
        <v>9</v>
      </c>
      <c r="C49" s="18">
        <v>1517.2</v>
      </c>
      <c r="D49" s="18">
        <v>3916.2</v>
      </c>
      <c r="E49" s="18">
        <v>2416.1999999999998</v>
      </c>
      <c r="F49" s="18">
        <v>1341.9648300000001</v>
      </c>
      <c r="G49" s="18">
        <f t="shared" si="29"/>
        <v>34.267014708135441</v>
      </c>
      <c r="H49" s="18">
        <f t="shared" si="30"/>
        <v>55.540304196672473</v>
      </c>
      <c r="I49" s="18">
        <f t="shared" si="31"/>
        <v>88.450094252570537</v>
      </c>
    </row>
    <row r="50" spans="1:9" ht="23.45" customHeight="1" x14ac:dyDescent="0.2">
      <c r="A50" s="10" t="s">
        <v>8</v>
      </c>
      <c r="B50" s="11" t="s">
        <v>7</v>
      </c>
      <c r="C50" s="18">
        <v>645.86</v>
      </c>
      <c r="D50" s="18">
        <v>5040</v>
      </c>
      <c r="E50" s="18">
        <v>7971.6670000000004</v>
      </c>
      <c r="F50" s="18">
        <v>1080.68427</v>
      </c>
      <c r="G50" s="18">
        <f t="shared" si="29"/>
        <v>21.442148214285712</v>
      </c>
      <c r="H50" s="18">
        <f t="shared" si="30"/>
        <v>13.556565646808879</v>
      </c>
      <c r="I50" s="18">
        <f t="shared" si="31"/>
        <v>167.32484903849129</v>
      </c>
    </row>
    <row r="51" spans="1:9" ht="32.450000000000003" customHeight="1" x14ac:dyDescent="0.2">
      <c r="A51" s="10" t="s">
        <v>6</v>
      </c>
      <c r="B51" s="11" t="s">
        <v>5</v>
      </c>
      <c r="C51" s="18">
        <v>7671.83</v>
      </c>
      <c r="D51" s="18">
        <v>39131.269999999997</v>
      </c>
      <c r="E51" s="18">
        <v>39131.269999999997</v>
      </c>
      <c r="F51" s="18">
        <v>7364.1448399999999</v>
      </c>
      <c r="G51" s="18">
        <f t="shared" si="29"/>
        <v>18.819079574979295</v>
      </c>
      <c r="H51" s="18">
        <f t="shared" si="30"/>
        <v>18.819079574979295</v>
      </c>
      <c r="I51" s="18">
        <f t="shared" si="31"/>
        <v>95.989416345252693</v>
      </c>
    </row>
    <row r="52" spans="1:9" ht="25.5" x14ac:dyDescent="0.2">
      <c r="A52" s="8" t="s">
        <v>97</v>
      </c>
      <c r="B52" s="9" t="s">
        <v>4</v>
      </c>
      <c r="C52" s="17">
        <v>32</v>
      </c>
      <c r="D52" s="17">
        <v>355</v>
      </c>
      <c r="E52" s="17">
        <v>355</v>
      </c>
      <c r="F52" s="17">
        <v>46.2</v>
      </c>
      <c r="G52" s="17">
        <f>F52/D52*100</f>
        <v>13.014084507042254</v>
      </c>
      <c r="H52" s="17">
        <f>F52/E52*100</f>
        <v>13.014084507042254</v>
      </c>
      <c r="I52" s="17">
        <f>F52/C52*100</f>
        <v>144.375</v>
      </c>
    </row>
    <row r="53" spans="1:9" ht="38.25" x14ac:dyDescent="0.2">
      <c r="A53" s="8" t="s">
        <v>98</v>
      </c>
      <c r="B53" s="9" t="s">
        <v>3</v>
      </c>
      <c r="C53" s="17">
        <f>C54+C55</f>
        <v>198015.18</v>
      </c>
      <c r="D53" s="17">
        <f>D54+D55</f>
        <v>639150.94999999995</v>
      </c>
      <c r="E53" s="17">
        <f>E54+E55</f>
        <v>1445121.5282399999</v>
      </c>
      <c r="F53" s="17">
        <f>F54+F55</f>
        <v>252317.09357</v>
      </c>
      <c r="G53" s="17">
        <f>F53/D53*100</f>
        <v>39.47691755288794</v>
      </c>
      <c r="H53" s="17">
        <f>F53/E53*100</f>
        <v>17.459922133835668</v>
      </c>
      <c r="I53" s="17">
        <f>F53/C53*100</f>
        <v>127.42310643557732</v>
      </c>
    </row>
    <row r="54" spans="1:9" ht="33.75" x14ac:dyDescent="0.2">
      <c r="A54" s="10" t="s">
        <v>74</v>
      </c>
      <c r="B54" s="11" t="s">
        <v>2</v>
      </c>
      <c r="C54" s="18">
        <v>198015.18</v>
      </c>
      <c r="D54" s="18">
        <v>601415.51</v>
      </c>
      <c r="E54" s="18">
        <v>1245256.18383</v>
      </c>
      <c r="F54" s="18">
        <v>252317.09357</v>
      </c>
      <c r="G54" s="18">
        <f t="shared" ref="G54:G66" si="32">F54/D54*100</f>
        <v>41.953872052617996</v>
      </c>
      <c r="H54" s="18">
        <f t="shared" ref="H54:H66" si="33">F54/E54*100</f>
        <v>20.262263849512095</v>
      </c>
      <c r="I54" s="18">
        <f t="shared" ref="I54" si="34">F54/C54*100</f>
        <v>127.42310643557732</v>
      </c>
    </row>
    <row r="55" spans="1:9" ht="22.5" x14ac:dyDescent="0.2">
      <c r="A55" s="10" t="s">
        <v>1</v>
      </c>
      <c r="B55" s="11" t="s">
        <v>0</v>
      </c>
      <c r="C55" s="18">
        <v>0</v>
      </c>
      <c r="D55" s="18">
        <v>37735.440000000002</v>
      </c>
      <c r="E55" s="18">
        <v>199865.34440999999</v>
      </c>
      <c r="F55" s="18">
        <v>0</v>
      </c>
      <c r="G55" s="18">
        <f t="shared" si="32"/>
        <v>0</v>
      </c>
      <c r="H55" s="18">
        <f t="shared" si="33"/>
        <v>0</v>
      </c>
      <c r="I55" s="18"/>
    </row>
    <row r="56" spans="1:9" ht="38.25" x14ac:dyDescent="0.2">
      <c r="A56" s="8" t="s">
        <v>103</v>
      </c>
      <c r="B56" s="9" t="s">
        <v>104</v>
      </c>
      <c r="C56" s="23">
        <f t="shared" ref="C56" si="35">SUM(C57:C62)</f>
        <v>10588.96</v>
      </c>
      <c r="D56" s="23">
        <f t="shared" ref="D56:F56" si="36">SUM(D57:D62)</f>
        <v>64252.28</v>
      </c>
      <c r="E56" s="23">
        <f t="shared" si="36"/>
        <v>528602.91965000005</v>
      </c>
      <c r="F56" s="23">
        <f t="shared" si="36"/>
        <v>10409.143260000001</v>
      </c>
      <c r="G56" s="17">
        <f t="shared" si="32"/>
        <v>16.200426288374516</v>
      </c>
      <c r="H56" s="17">
        <f t="shared" si="33"/>
        <v>1.969180054263062</v>
      </c>
      <c r="I56" s="17"/>
    </row>
    <row r="57" spans="1:9" ht="22.5" x14ac:dyDescent="0.2">
      <c r="A57" s="10" t="s">
        <v>111</v>
      </c>
      <c r="B57" s="11" t="s">
        <v>105</v>
      </c>
      <c r="C57" s="18">
        <v>0</v>
      </c>
      <c r="D57" s="18">
        <v>15000</v>
      </c>
      <c r="E57" s="18">
        <v>79466.434079999992</v>
      </c>
      <c r="F57" s="18">
        <v>1944.2046200000002</v>
      </c>
      <c r="G57" s="18"/>
      <c r="H57" s="18">
        <f t="shared" si="33"/>
        <v>2.4465733771855698</v>
      </c>
      <c r="I57" s="18"/>
    </row>
    <row r="58" spans="1:9" ht="22.5" x14ac:dyDescent="0.2">
      <c r="A58" s="10" t="s">
        <v>112</v>
      </c>
      <c r="B58" s="11" t="s">
        <v>106</v>
      </c>
      <c r="C58" s="18">
        <v>120</v>
      </c>
      <c r="D58" s="18">
        <v>0</v>
      </c>
      <c r="E58" s="18">
        <v>306559.14786000003</v>
      </c>
      <c r="F58" s="18">
        <v>0</v>
      </c>
      <c r="G58" s="18"/>
      <c r="H58" s="18">
        <f t="shared" si="33"/>
        <v>0</v>
      </c>
      <c r="I58" s="18"/>
    </row>
    <row r="59" spans="1:9" ht="22.5" x14ac:dyDescent="0.2">
      <c r="A59" s="10" t="s">
        <v>113</v>
      </c>
      <c r="B59" s="11" t="s">
        <v>107</v>
      </c>
      <c r="C59" s="18">
        <v>2209.67</v>
      </c>
      <c r="D59" s="18">
        <v>0</v>
      </c>
      <c r="E59" s="18">
        <v>28494.435819999999</v>
      </c>
      <c r="F59" s="18">
        <v>4.0798300000000003</v>
      </c>
      <c r="G59" s="18"/>
      <c r="H59" s="18">
        <f t="shared" si="33"/>
        <v>1.4317988346119149E-2</v>
      </c>
      <c r="I59" s="18"/>
    </row>
    <row r="60" spans="1:9" ht="22.5" x14ac:dyDescent="0.2">
      <c r="A60" s="10" t="s">
        <v>114</v>
      </c>
      <c r="B60" s="11" t="s">
        <v>108</v>
      </c>
      <c r="C60" s="18">
        <v>224.8</v>
      </c>
      <c r="D60" s="18">
        <v>0</v>
      </c>
      <c r="E60" s="18">
        <v>39231.010390000003</v>
      </c>
      <c r="F60" s="18">
        <v>0</v>
      </c>
      <c r="G60" s="18"/>
      <c r="H60" s="18">
        <f t="shared" si="33"/>
        <v>0</v>
      </c>
      <c r="I60" s="18"/>
    </row>
    <row r="61" spans="1:9" ht="22.5" x14ac:dyDescent="0.2">
      <c r="A61" s="10" t="s">
        <v>115</v>
      </c>
      <c r="B61" s="11" t="s">
        <v>109</v>
      </c>
      <c r="C61" s="18">
        <v>0</v>
      </c>
      <c r="D61" s="18">
        <v>0</v>
      </c>
      <c r="E61" s="18">
        <v>25599.611499999999</v>
      </c>
      <c r="F61" s="18">
        <v>0</v>
      </c>
      <c r="G61" s="18"/>
      <c r="H61" s="18">
        <f t="shared" si="33"/>
        <v>0</v>
      </c>
      <c r="I61" s="18"/>
    </row>
    <row r="62" spans="1:9" ht="45" x14ac:dyDescent="0.2">
      <c r="A62" s="10" t="s">
        <v>116</v>
      </c>
      <c r="B62" s="11" t="s">
        <v>110</v>
      </c>
      <c r="C62" s="18">
        <v>8034.49</v>
      </c>
      <c r="D62" s="18">
        <v>49252.28</v>
      </c>
      <c r="E62" s="18">
        <v>49252.28</v>
      </c>
      <c r="F62" s="18">
        <v>8460.8588099999997</v>
      </c>
      <c r="G62" s="18">
        <f t="shared" si="32"/>
        <v>17.178613477386222</v>
      </c>
      <c r="H62" s="18">
        <f t="shared" si="33"/>
        <v>17.178613477386222</v>
      </c>
      <c r="I62" s="18"/>
    </row>
    <row r="63" spans="1:9" ht="38.25" x14ac:dyDescent="0.2">
      <c r="A63" s="8" t="s">
        <v>117</v>
      </c>
      <c r="B63" s="9" t="s">
        <v>118</v>
      </c>
      <c r="C63" s="23">
        <f t="shared" ref="C63" si="37">SUM(C64:C66)</f>
        <v>160149.35</v>
      </c>
      <c r="D63" s="23">
        <f t="shared" ref="D63:F63" si="38">SUM(D64:D66)</f>
        <v>786103.27999999991</v>
      </c>
      <c r="E63" s="23">
        <f t="shared" si="38"/>
        <v>850804.04134000011</v>
      </c>
      <c r="F63" s="23">
        <f t="shared" si="38"/>
        <v>182162.46676000001</v>
      </c>
      <c r="G63" s="17">
        <f t="shared" si="32"/>
        <v>23.172841456659491</v>
      </c>
      <c r="H63" s="17">
        <f t="shared" si="33"/>
        <v>21.410625468245026</v>
      </c>
      <c r="I63" s="17"/>
    </row>
    <row r="64" spans="1:9" ht="22.5" x14ac:dyDescent="0.2">
      <c r="A64" s="10" t="s">
        <v>122</v>
      </c>
      <c r="B64" s="11" t="s">
        <v>119</v>
      </c>
      <c r="C64" s="18">
        <v>127046.55</v>
      </c>
      <c r="D64" s="18">
        <v>605931.86</v>
      </c>
      <c r="E64" s="18">
        <v>652752.06000000006</v>
      </c>
      <c r="F64" s="18">
        <v>147081.31731000001</v>
      </c>
      <c r="G64" s="18">
        <f t="shared" si="32"/>
        <v>24.273573815709248</v>
      </c>
      <c r="H64" s="18">
        <f t="shared" si="33"/>
        <v>22.532493778725112</v>
      </c>
      <c r="I64" s="18"/>
    </row>
    <row r="65" spans="1:9" ht="22.5" x14ac:dyDescent="0.2">
      <c r="A65" s="10" t="s">
        <v>13</v>
      </c>
      <c r="B65" s="11" t="s">
        <v>120</v>
      </c>
      <c r="C65" s="18">
        <v>22078.82</v>
      </c>
      <c r="D65" s="18">
        <v>123453.7</v>
      </c>
      <c r="E65" s="18">
        <v>134074.70134</v>
      </c>
      <c r="F65" s="18">
        <v>23495.274289999998</v>
      </c>
      <c r="G65" s="18">
        <f t="shared" si="32"/>
        <v>19.031648537062882</v>
      </c>
      <c r="H65" s="18">
        <f t="shared" si="33"/>
        <v>17.524017622398681</v>
      </c>
      <c r="I65" s="18"/>
    </row>
    <row r="66" spans="1:9" x14ac:dyDescent="0.2">
      <c r="A66" s="10" t="s">
        <v>123</v>
      </c>
      <c r="B66" s="11" t="s">
        <v>121</v>
      </c>
      <c r="C66" s="18">
        <v>11023.98</v>
      </c>
      <c r="D66" s="18">
        <v>56717.72</v>
      </c>
      <c r="E66" s="18">
        <v>63977.279999999999</v>
      </c>
      <c r="F66" s="18">
        <v>11585.87516</v>
      </c>
      <c r="G66" s="18">
        <f t="shared" si="32"/>
        <v>20.427258288943911</v>
      </c>
      <c r="H66" s="18">
        <f t="shared" si="33"/>
        <v>18.109358759859752</v>
      </c>
      <c r="I66" s="18"/>
    </row>
    <row r="67" spans="1:9" ht="25.5" x14ac:dyDescent="0.2">
      <c r="A67" s="8" t="s">
        <v>133</v>
      </c>
      <c r="B67" s="9" t="s">
        <v>134</v>
      </c>
      <c r="C67" s="23">
        <v>0</v>
      </c>
      <c r="D67" s="23">
        <v>10000</v>
      </c>
      <c r="E67" s="23">
        <v>14900</v>
      </c>
      <c r="F67" s="23">
        <v>0</v>
      </c>
      <c r="G67" s="17">
        <f t="shared" ref="G67" si="39">F67/D67*100</f>
        <v>0</v>
      </c>
      <c r="H67" s="17">
        <f t="shared" ref="H67" si="40">F67/E67*100</f>
        <v>0</v>
      </c>
      <c r="I67" s="17"/>
    </row>
    <row r="68" spans="1:9" x14ac:dyDescent="0.2">
      <c r="A68" s="12" t="s">
        <v>75</v>
      </c>
      <c r="B68" s="13"/>
      <c r="C68" s="24">
        <f>C7+C12+C16+C19+C20+C24+C25+C29+C33+C34+C38+C39+C40+C44+C46+C48+C52+C53+C56+C63+C67</f>
        <v>999371.55999999994</v>
      </c>
      <c r="D68" s="24">
        <f t="shared" ref="D68:F68" si="41">D7+D12+D16+D19+D20+D24+D25+D29+D33+D34+D38+D39+D40+D44+D46+D48+D52+D53+D56+D63+D67</f>
        <v>4504349.9000000004</v>
      </c>
      <c r="E68" s="24">
        <f t="shared" si="41"/>
        <v>6364996.8689899994</v>
      </c>
      <c r="F68" s="24">
        <f t="shared" si="41"/>
        <v>1209625.4915200002</v>
      </c>
      <c r="G68" s="17">
        <f>F68/D68*100</f>
        <v>26.854607620957687</v>
      </c>
      <c r="H68" s="17">
        <f>F68/E68*100</f>
        <v>19.00433757341257</v>
      </c>
      <c r="I68" s="17">
        <f>F68/C68*100</f>
        <v>121.03861465899632</v>
      </c>
    </row>
    <row r="69" spans="1:9" x14ac:dyDescent="0.2">
      <c r="A69" s="15"/>
      <c r="F69" s="20"/>
    </row>
  </sheetData>
  <mergeCells count="8">
    <mergeCell ref="A2:I2"/>
    <mergeCell ref="A4:A5"/>
    <mergeCell ref="B4:B5"/>
    <mergeCell ref="C4:C5"/>
    <mergeCell ref="D4:F4"/>
    <mergeCell ref="H4:H5"/>
    <mergeCell ref="I4:I5"/>
    <mergeCell ref="G4:G5"/>
  </mergeCells>
  <printOptions horizontalCentered="1"/>
  <pageMargins left="0.39370078740157483" right="0.39370078740157483" top="0.78740157480314965" bottom="0.19685039370078741" header="0.51181102362204722" footer="0.51181102362204722"/>
  <pageSetup paperSize="9" scale="80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Вандрей Сергей Александрович</dc:creator>
  <cp:lastModifiedBy>BaevaVM</cp:lastModifiedBy>
  <cp:lastPrinted>2019-05-06T06:24:56Z</cp:lastPrinted>
  <dcterms:created xsi:type="dcterms:W3CDTF">2018-03-05T07:29:05Z</dcterms:created>
  <dcterms:modified xsi:type="dcterms:W3CDTF">2022-05-06T04:06:04Z</dcterms:modified>
</cp:coreProperties>
</file>